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yceesiledefrance-my.sharepoint.com/personal/christophe_tomczak_monlycee_net/Documents/Bureau/"/>
    </mc:Choice>
  </mc:AlternateContent>
  <xr:revisionPtr revIDLastSave="0" documentId="8_{3CD4BAA0-CF30-409C-8490-6EE295E77A97}" xr6:coauthVersionLast="47" xr6:coauthVersionMax="47" xr10:uidLastSave="{00000000-0000-0000-0000-000000000000}"/>
  <bookViews>
    <workbookView xWindow="1620" yWindow="1440" windowWidth="15375" windowHeight="7875" xr2:uid="{E8B030CD-8502-4E13-97AA-9AC4977EDA7C}"/>
  </bookViews>
  <sheets>
    <sheet name="EP1 option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K32" i="1"/>
  <c r="O31" i="1"/>
  <c r="M31" i="1"/>
  <c r="N31" i="1" s="1"/>
  <c r="L31" i="1" s="1"/>
  <c r="J31" i="1"/>
  <c r="O30" i="1"/>
  <c r="M30" i="1"/>
  <c r="J30" i="1"/>
  <c r="O29" i="1"/>
  <c r="M29" i="1"/>
  <c r="N29" i="1" s="1"/>
  <c r="L29" i="1" s="1"/>
  <c r="J29" i="1"/>
  <c r="O28" i="1"/>
  <c r="M28" i="1"/>
  <c r="N28" i="1" s="1"/>
  <c r="L28" i="1" s="1"/>
  <c r="J28" i="1"/>
  <c r="O27" i="1"/>
  <c r="N27" i="1"/>
  <c r="L27" i="1" s="1"/>
  <c r="L26" i="1" s="1"/>
  <c r="M27" i="1"/>
  <c r="N30" i="1" s="1"/>
  <c r="L30" i="1" s="1"/>
  <c r="J27" i="1"/>
  <c r="M26" i="1"/>
  <c r="F34" i="1" s="1"/>
  <c r="O25" i="1"/>
  <c r="M25" i="1"/>
  <c r="N25" i="1" s="1"/>
  <c r="L25" i="1" s="1"/>
  <c r="J25" i="1"/>
  <c r="O24" i="1"/>
  <c r="M24" i="1"/>
  <c r="J24" i="1"/>
  <c r="O23" i="1"/>
  <c r="M23" i="1"/>
  <c r="J23" i="1"/>
  <c r="O22" i="1"/>
  <c r="M22" i="1"/>
  <c r="J22" i="1"/>
  <c r="O21" i="1"/>
  <c r="M21" i="1"/>
  <c r="J21" i="1"/>
  <c r="O20" i="1"/>
  <c r="M20" i="1"/>
  <c r="J20" i="1"/>
  <c r="O19" i="1"/>
  <c r="M19" i="1"/>
  <c r="J19" i="1"/>
  <c r="O18" i="1"/>
  <c r="M18" i="1"/>
  <c r="J18" i="1"/>
  <c r="O17" i="1"/>
  <c r="M17" i="1"/>
  <c r="J17" i="1"/>
  <c r="O16" i="1"/>
  <c r="M16" i="1"/>
  <c r="N16" i="1" s="1"/>
  <c r="L16" i="1" s="1"/>
  <c r="J16" i="1"/>
  <c r="O15" i="1"/>
  <c r="M15" i="1"/>
  <c r="J15" i="1"/>
  <c r="O14" i="1"/>
  <c r="M14" i="1"/>
  <c r="J14" i="1"/>
  <c r="O13" i="1"/>
  <c r="M13" i="1"/>
  <c r="J13" i="1"/>
  <c r="O12" i="1"/>
  <c r="J12" i="1" s="1"/>
  <c r="M12" i="1"/>
  <c r="N12" i="1" s="1"/>
  <c r="O11" i="1"/>
  <c r="M11" i="1"/>
  <c r="N11" i="1" s="1"/>
  <c r="J11" i="1"/>
  <c r="O10" i="1"/>
  <c r="N10" i="1"/>
  <c r="M10" i="1"/>
  <c r="J10" i="1"/>
  <c r="O9" i="1"/>
  <c r="N9" i="1"/>
  <c r="L9" i="1" s="1"/>
  <c r="M9" i="1"/>
  <c r="J9" i="1"/>
  <c r="O8" i="1"/>
  <c r="J8" i="1" s="1"/>
  <c r="M8" i="1"/>
  <c r="N8" i="1" s="1"/>
  <c r="O7" i="1"/>
  <c r="J7" i="1" s="1"/>
  <c r="M7" i="1"/>
  <c r="N7" i="1" s="1"/>
  <c r="O6" i="1"/>
  <c r="O32" i="1" s="1"/>
  <c r="M6" i="1"/>
  <c r="N6" i="1" s="1"/>
  <c r="J6" i="1"/>
  <c r="L11" i="1" l="1"/>
  <c r="L6" i="1"/>
  <c r="N17" i="1"/>
  <c r="N18" i="1"/>
  <c r="N19" i="1"/>
  <c r="N20" i="1"/>
  <c r="N21" i="1"/>
  <c r="N22" i="1"/>
  <c r="N23" i="1"/>
  <c r="N24" i="1"/>
  <c r="N13" i="1"/>
  <c r="L13" i="1" s="1"/>
  <c r="N14" i="1"/>
  <c r="N15" i="1"/>
  <c r="M5" i="1"/>
  <c r="F33" i="1" s="1"/>
  <c r="F35" i="1" s="1"/>
  <c r="L17" i="1" l="1"/>
  <c r="L5" i="1" s="1"/>
</calcChain>
</file>

<file path=xl/sharedStrings.xml><?xml version="1.0" encoding="utf-8"?>
<sst xmlns="http://schemas.openxmlformats.org/spreadsheetml/2006/main" count="79" uniqueCount="69">
  <si>
    <t>CAP réalisations industrielles en chaudronnerie ou soudage option chaudronnerie</t>
  </si>
  <si>
    <t xml:space="preserve">Candidat : </t>
  </si>
  <si>
    <t>Épreuve EP1 – Unité U1C : analyse et exploitation des données préparatoires à une fabrication chaudronnée</t>
  </si>
  <si>
    <t>Compétences</t>
  </si>
  <si>
    <t>Indicateurs</t>
  </si>
  <si>
    <t>non</t>
  </si>
  <si>
    <t>1/3</t>
  </si>
  <si>
    <t>2/3</t>
  </si>
  <si>
    <t>3/3</t>
  </si>
  <si>
    <t>Poids</t>
  </si>
  <si>
    <t>Note</t>
  </si>
  <si>
    <t>C1 : Identifier décoder et interpréter les données de définition d’un ouvrage ou d’un élément</t>
  </si>
  <si>
    <t>C1.1</t>
  </si>
  <si>
    <t>Utiliser le modèle numérique de définition d’un ouvrage.</t>
  </si>
  <si>
    <t>Les manipulations simples de visualisation permettent la compréhension de l’ouvrage.</t>
  </si>
  <si>
    <t>Le choix des vues permet la réalisation.</t>
  </si>
  <si>
    <t>Les entités géométriques sont identifiées et exploitées.</t>
  </si>
  <si>
    <t>C1.2</t>
  </si>
  <si>
    <t>Identifier et localiser les sous-ensembles et les éléments d’un ouvrage.</t>
  </si>
  <si>
    <t>Les éléments de l’ouvrage sont situés dans l’ensemble ou le sous-ensemble.</t>
  </si>
  <si>
    <t>Les caractéristiques géométriques de l’élément sont identifiées et repérées.</t>
  </si>
  <si>
    <t>C1.3</t>
  </si>
  <si>
    <t>Expliciter le fonctionnement d’un ouvrage.</t>
  </si>
  <si>
    <t>Le type d’ouvrage est identifié.</t>
  </si>
  <si>
    <t>x</t>
  </si>
  <si>
    <t>Les principales fonctions assurées par l’ouvrage sont déterminées.</t>
  </si>
  <si>
    <t>C1.4</t>
  </si>
  <si>
    <t>Caractériser les liaisons.</t>
  </si>
  <si>
    <t>La représentation ou la symbolisation des assemblages démontables ou permanents est décodée.</t>
  </si>
  <si>
    <t>Les éléments assemblés sont situés et le moyen de liaison est identifié</t>
  </si>
  <si>
    <t>Les liaisons sont identifiées.</t>
  </si>
  <si>
    <t>C1.5</t>
  </si>
  <si>
    <t>Identifier les indications fonctionnelles.</t>
  </si>
  <si>
    <t>Les spécifications fonctionnelles sont identifiées (cotes fonctionnelles, jeu, état de surface, spécifications particulières…).</t>
  </si>
  <si>
    <t>C1.6</t>
  </si>
  <si>
    <t>Identifier les caractéristiques d’un ouvrage, d’un sous-ensemble, d’un élément</t>
  </si>
  <si>
    <t>Les surfaces et les volumes d’un élément sont désignés en utilisant un vocabulaire technique rigoureux.</t>
  </si>
  <si>
    <t>Les caractéristiques des surfaces et volumes sont données.</t>
  </si>
  <si>
    <t>Les positions géométriques relatives surface/surface, surface/volume, volume/volume sont données en utilisant un vocabulaire rigoureux</t>
  </si>
  <si>
    <t>Les formes d’un élément sont identifiées dans toutes les vues.</t>
  </si>
  <si>
    <t>La nature des matériaux est identifiée au regard des fonctions d’usages.</t>
  </si>
  <si>
    <t>La désignation normalisée des  produits (profilés, tôles, ...) utilisés est décodée.</t>
  </si>
  <si>
    <t>La désignation normalisée des matériaux est décodée.</t>
  </si>
  <si>
    <t>Les contraintes réglementaires sont identifiées.</t>
  </si>
  <si>
    <t>C1.7</t>
  </si>
  <si>
    <t>Effectuer une recherche documentaire dans des bases de données.</t>
  </si>
  <si>
    <t>Les caractéristiques dimensionnelles des éléments standards sont collectées.</t>
  </si>
  <si>
    <t>C2 : Préparer la fabrication de tout ou partie d’un ouvrage ou d’un élément</t>
  </si>
  <si>
    <t xml:space="preserve">C2.1 </t>
  </si>
  <si>
    <t>Identifier les procédés ou les moyens de fabrication.</t>
  </si>
  <si>
    <t>Les moyens de fabrication sont identifiés.</t>
  </si>
  <si>
    <t>C2.2</t>
  </si>
  <si>
    <t>Identifier la chronologie des opérations de fabrication d’un élément.</t>
  </si>
  <si>
    <t>L’ordre des différentes étapes de fabrication est identifié.</t>
  </si>
  <si>
    <t>C2.3</t>
  </si>
  <si>
    <t>Établir ou identifier les documents opératoires.</t>
  </si>
  <si>
    <t>Les documents sont établis (hors commande numérique) ou identifiés en fonction des tâches à effectuer.</t>
  </si>
  <si>
    <t>C2.4</t>
  </si>
  <si>
    <t>Produire un développé avec une assistance numérique.</t>
  </si>
  <si>
    <t>Dans le cas d’un traitement informatique, le résultat est imprimé ou sauvegardé. Dans les autres cas, le résultat est  produit sous la forme d’un tracé à l’échelle 1:1 ou sous la forme d’un croquis coté.</t>
  </si>
  <si>
    <t>Le développement permet la réalisation d’un élément conforme aux spécifications.</t>
  </si>
  <si>
    <t>Taux Tx d'indicateurs évalués pour la compétence C1</t>
  </si>
  <si>
    <t>Taux Tx d'indicateurs évalués pour la compétence C2</t>
  </si>
  <si>
    <r>
      <t xml:space="preserve">Note brute (si un taux Tx d'indicateurs évalués par objectif est &lt; 50%, ou si il y a une erreur, alors le calcul est refusé. Voir repères </t>
    </r>
    <r>
      <rPr>
        <sz val="12"/>
        <color indexed="10"/>
        <rFont val="Arial"/>
        <family val="2"/>
      </rPr>
      <t>◄</t>
    </r>
    <r>
      <rPr>
        <sz val="12"/>
        <rFont val="Arial"/>
        <family val="2"/>
      </rPr>
      <t xml:space="preserve"> à droite de la grille) :</t>
    </r>
  </si>
  <si>
    <t>/20</t>
  </si>
  <si>
    <t>Note sur 20 proposée au jury* :</t>
  </si>
  <si>
    <t>Note x coefficient :</t>
  </si>
  <si>
    <t>/80</t>
  </si>
  <si>
    <t xml:space="preserve">* La note proposée, arrondie au demi point ou au point entier supérieur, est décidée par les évaluateurs à partir de la note brute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</si>
</sst>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8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/>
    <xf numFmtId="9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0" fillId="5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4" borderId="6" xfId="0" applyFill="1" applyBorder="1"/>
    <xf numFmtId="0" fontId="0" fillId="4" borderId="1" xfId="0" applyFill="1" applyBorder="1"/>
    <xf numFmtId="0" fontId="0" fillId="5" borderId="6" xfId="0" applyFill="1" applyBorder="1"/>
    <xf numFmtId="0" fontId="0" fillId="5" borderId="1" xfId="0" applyFill="1" applyBorder="1"/>
    <xf numFmtId="0" fontId="2" fillId="0" borderId="0" xfId="0" applyFont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64" fontId="19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/>
    </xf>
    <xf numFmtId="164" fontId="21" fillId="6" borderId="10" xfId="0" applyNumberFormat="1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9" fontId="13" fillId="0" borderId="0" xfId="0" applyNumberFormat="1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3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CD517-A7CE-49BC-84F6-5C0BD39389D7}">
  <dimension ref="A1:S38"/>
  <sheetViews>
    <sheetView tabSelected="1" topLeftCell="C1" zoomScale="81" zoomScaleNormal="60" workbookViewId="0">
      <selection activeCell="C33" sqref="C33"/>
    </sheetView>
  </sheetViews>
  <sheetFormatPr baseColWidth="10" defaultRowHeight="15.75" x14ac:dyDescent="0.25"/>
  <cols>
    <col min="1" max="1" width="3" customWidth="1"/>
    <col min="2" max="2" width="6.5" customWidth="1"/>
    <col min="3" max="3" width="40.5" style="38" customWidth="1"/>
    <col min="4" max="4" width="94" customWidth="1"/>
    <col min="5" max="5" width="5.125" customWidth="1"/>
    <col min="6" max="6" width="5" customWidth="1"/>
    <col min="7" max="7" width="5.875" customWidth="1"/>
    <col min="8" max="8" width="5.625" customWidth="1"/>
    <col min="9" max="9" width="5.5" customWidth="1"/>
    <col min="10" max="10" width="6.125" style="14" customWidth="1"/>
    <col min="11" max="12" width="11" style="40"/>
    <col min="13" max="13" width="7.625" style="4" customWidth="1"/>
    <col min="14" max="14" width="8.5" style="15" customWidth="1"/>
    <col min="15" max="15" width="6" style="4" customWidth="1"/>
    <col min="16" max="19" width="11" style="16"/>
  </cols>
  <sheetData>
    <row r="1" spans="2:19" s="3" customFormat="1" ht="33" customHeight="1" x14ac:dyDescent="0.25">
      <c r="B1" s="1" t="s">
        <v>0</v>
      </c>
      <c r="C1" s="2"/>
      <c r="E1" s="71" t="s">
        <v>1</v>
      </c>
      <c r="F1" s="71"/>
      <c r="G1" s="71"/>
      <c r="H1" s="71"/>
      <c r="I1" s="71"/>
      <c r="J1" s="71"/>
      <c r="K1" s="71"/>
      <c r="L1" s="71"/>
      <c r="M1" s="4"/>
      <c r="N1" s="5"/>
      <c r="O1" s="4"/>
      <c r="P1" s="6"/>
      <c r="Q1" s="6"/>
      <c r="R1" s="6"/>
      <c r="S1" s="6"/>
    </row>
    <row r="2" spans="2:19" s="7" customFormat="1" ht="18.75" x14ac:dyDescent="0.3">
      <c r="B2" s="7" t="s">
        <v>2</v>
      </c>
      <c r="E2" s="72"/>
      <c r="F2" s="72"/>
      <c r="G2" s="72"/>
      <c r="H2" s="72"/>
      <c r="I2" s="72"/>
      <c r="J2" s="72"/>
      <c r="K2" s="72"/>
      <c r="L2" s="72"/>
      <c r="M2" s="8"/>
      <c r="N2" s="9"/>
      <c r="O2" s="8"/>
      <c r="P2" s="10"/>
      <c r="Q2" s="10"/>
      <c r="R2" s="10"/>
      <c r="S2" s="10"/>
    </row>
    <row r="4" spans="2:19" x14ac:dyDescent="0.25">
      <c r="B4" s="73" t="s">
        <v>3</v>
      </c>
      <c r="C4" s="73"/>
      <c r="D4" s="11" t="s">
        <v>4</v>
      </c>
      <c r="E4" s="12" t="s">
        <v>5</v>
      </c>
      <c r="F4" s="13">
        <v>0</v>
      </c>
      <c r="G4" s="13" t="s">
        <v>6</v>
      </c>
      <c r="H4" s="13" t="s">
        <v>7</v>
      </c>
      <c r="I4" s="13" t="s">
        <v>8</v>
      </c>
      <c r="K4" s="13" t="s">
        <v>9</v>
      </c>
      <c r="L4" s="13" t="s">
        <v>10</v>
      </c>
    </row>
    <row r="5" spans="2:19" x14ac:dyDescent="0.25">
      <c r="B5" s="74" t="s">
        <v>11</v>
      </c>
      <c r="C5" s="75"/>
      <c r="D5" s="75"/>
      <c r="E5" s="75"/>
      <c r="F5" s="75"/>
      <c r="G5" s="75"/>
      <c r="H5" s="75"/>
      <c r="I5" s="76"/>
      <c r="K5" s="17">
        <v>0.6</v>
      </c>
      <c r="L5" s="18">
        <f>SUM(L6:L25)</f>
        <v>0</v>
      </c>
      <c r="M5" s="4">
        <f>SUM(M6:M25)</f>
        <v>11</v>
      </c>
    </row>
    <row r="6" spans="2:19" x14ac:dyDescent="0.25">
      <c r="B6" s="56" t="s">
        <v>12</v>
      </c>
      <c r="C6" s="69" t="s">
        <v>13</v>
      </c>
      <c r="D6" s="19" t="s">
        <v>14</v>
      </c>
      <c r="E6" s="20"/>
      <c r="F6" s="21"/>
      <c r="G6" s="21"/>
      <c r="H6" s="21"/>
      <c r="I6" s="21"/>
      <c r="J6" s="22" t="str">
        <f>(IF(O6&lt;&gt;1,"◄",""))</f>
        <v>◄</v>
      </c>
      <c r="K6" s="23">
        <v>1</v>
      </c>
      <c r="L6" s="70">
        <f>SUM(N6:N8)</f>
        <v>0</v>
      </c>
      <c r="M6" s="4">
        <f>IF(E6&lt;&gt;"",0,K6)</f>
        <v>1</v>
      </c>
      <c r="N6" s="15">
        <f t="shared" ref="N6:N12" si="0">(IF(G6&lt;&gt;"",1/3,0)+IF(H6&lt;&gt;"",2/3,0)+IF(I6&lt;&gt;"",1,0))*K$5*20*M6/SUM(M$6:M$25)</f>
        <v>0</v>
      </c>
      <c r="O6" s="4">
        <f>COUNTA(E6:I6)</f>
        <v>0</v>
      </c>
    </row>
    <row r="7" spans="2:19" x14ac:dyDescent="0.25">
      <c r="B7" s="64"/>
      <c r="C7" s="69"/>
      <c r="D7" s="24" t="s">
        <v>15</v>
      </c>
      <c r="E7" s="25"/>
      <c r="F7" s="26"/>
      <c r="G7" s="26"/>
      <c r="H7" s="26"/>
      <c r="I7" s="26"/>
      <c r="J7" s="22" t="str">
        <f t="shared" ref="J7:J31" si="1">(IF(O7&lt;&gt;1,"◄",""))</f>
        <v>◄</v>
      </c>
      <c r="K7" s="23">
        <v>1</v>
      </c>
      <c r="L7" s="70"/>
      <c r="M7" s="4">
        <f>IF(E7&lt;&gt;"",0,K7)</f>
        <v>1</v>
      </c>
      <c r="N7" s="15">
        <f t="shared" si="0"/>
        <v>0</v>
      </c>
      <c r="O7" s="4">
        <f>COUNTA(E7:I7)</f>
        <v>0</v>
      </c>
    </row>
    <row r="8" spans="2:19" x14ac:dyDescent="0.25">
      <c r="B8" s="57"/>
      <c r="C8" s="69"/>
      <c r="D8" s="19" t="s">
        <v>16</v>
      </c>
      <c r="E8" s="20"/>
      <c r="F8" s="21"/>
      <c r="G8" s="21"/>
      <c r="H8" s="21"/>
      <c r="I8" s="21"/>
      <c r="J8" s="22" t="str">
        <f t="shared" si="1"/>
        <v>◄</v>
      </c>
      <c r="K8" s="23">
        <v>1</v>
      </c>
      <c r="L8" s="70"/>
      <c r="M8" s="4">
        <f>IF(E8&lt;&gt;"",0,K8)</f>
        <v>1</v>
      </c>
      <c r="N8" s="15">
        <f t="shared" si="0"/>
        <v>0</v>
      </c>
      <c r="O8" s="4">
        <f>COUNTA(E8:I8)</f>
        <v>0</v>
      </c>
    </row>
    <row r="9" spans="2:19" x14ac:dyDescent="0.25">
      <c r="B9" s="56" t="s">
        <v>17</v>
      </c>
      <c r="C9" s="69" t="s">
        <v>18</v>
      </c>
      <c r="D9" s="24" t="s">
        <v>19</v>
      </c>
      <c r="E9" s="25"/>
      <c r="F9" s="26"/>
      <c r="G9" s="26"/>
      <c r="H9" s="26"/>
      <c r="I9" s="26"/>
      <c r="J9" s="22" t="str">
        <f t="shared" si="1"/>
        <v>◄</v>
      </c>
      <c r="K9" s="23">
        <v>1</v>
      </c>
      <c r="L9" s="70">
        <f>SUM(N9:N10)</f>
        <v>0</v>
      </c>
      <c r="M9" s="4">
        <f t="shared" ref="M9:M31" si="2">IF(E9&lt;&gt;"",0,K9)</f>
        <v>1</v>
      </c>
      <c r="N9" s="15">
        <f t="shared" si="0"/>
        <v>0</v>
      </c>
      <c r="O9" s="4">
        <f t="shared" ref="O9:O31" si="3">COUNTA(E9:I9)</f>
        <v>0</v>
      </c>
    </row>
    <row r="10" spans="2:19" x14ac:dyDescent="0.25">
      <c r="B10" s="57"/>
      <c r="C10" s="69"/>
      <c r="D10" s="19" t="s">
        <v>20</v>
      </c>
      <c r="E10" s="20"/>
      <c r="F10" s="21"/>
      <c r="G10" s="21"/>
      <c r="H10" s="21"/>
      <c r="I10" s="21"/>
      <c r="J10" s="22" t="str">
        <f t="shared" si="1"/>
        <v>◄</v>
      </c>
      <c r="K10" s="23">
        <v>1</v>
      </c>
      <c r="L10" s="70"/>
      <c r="M10" s="4">
        <f t="shared" si="2"/>
        <v>1</v>
      </c>
      <c r="N10" s="15">
        <f t="shared" si="0"/>
        <v>0</v>
      </c>
      <c r="O10" s="4">
        <f t="shared" si="3"/>
        <v>0</v>
      </c>
    </row>
    <row r="11" spans="2:19" x14ac:dyDescent="0.25">
      <c r="B11" s="56" t="s">
        <v>21</v>
      </c>
      <c r="C11" s="69" t="s">
        <v>22</v>
      </c>
      <c r="D11" s="24" t="s">
        <v>23</v>
      </c>
      <c r="E11" s="25" t="s">
        <v>24</v>
      </c>
      <c r="F11" s="26"/>
      <c r="G11" s="26"/>
      <c r="H11" s="26"/>
      <c r="I11" s="26"/>
      <c r="J11" s="22" t="str">
        <f t="shared" si="1"/>
        <v/>
      </c>
      <c r="K11" s="23">
        <v>1</v>
      </c>
      <c r="L11" s="70">
        <f>SUM(N11:N12)</f>
        <v>0</v>
      </c>
      <c r="M11" s="4">
        <f t="shared" si="2"/>
        <v>0</v>
      </c>
      <c r="N11" s="15">
        <f t="shared" si="0"/>
        <v>0</v>
      </c>
      <c r="O11" s="4">
        <f t="shared" si="3"/>
        <v>1</v>
      </c>
    </row>
    <row r="12" spans="2:19" ht="15.95" customHeight="1" x14ac:dyDescent="0.25">
      <c r="B12" s="64"/>
      <c r="C12" s="69"/>
      <c r="D12" s="19" t="s">
        <v>25</v>
      </c>
      <c r="E12" s="20"/>
      <c r="F12" s="21"/>
      <c r="G12" s="21"/>
      <c r="H12" s="21"/>
      <c r="I12" s="21"/>
      <c r="J12" s="22" t="str">
        <f t="shared" si="1"/>
        <v>◄</v>
      </c>
      <c r="K12" s="23">
        <v>1</v>
      </c>
      <c r="L12" s="70"/>
      <c r="M12" s="4">
        <f t="shared" si="2"/>
        <v>1</v>
      </c>
      <c r="N12" s="15">
        <f t="shared" si="0"/>
        <v>0</v>
      </c>
      <c r="O12" s="4">
        <f t="shared" si="3"/>
        <v>0</v>
      </c>
    </row>
    <row r="13" spans="2:19" ht="15.95" customHeight="1" x14ac:dyDescent="0.25">
      <c r="B13" s="56" t="s">
        <v>26</v>
      </c>
      <c r="C13" s="58" t="s">
        <v>27</v>
      </c>
      <c r="D13" s="27" t="s">
        <v>28</v>
      </c>
      <c r="E13" s="25"/>
      <c r="F13" s="26"/>
      <c r="G13" s="26"/>
      <c r="H13" s="26"/>
      <c r="I13" s="26"/>
      <c r="J13" s="22" t="str">
        <f t="shared" si="1"/>
        <v>◄</v>
      </c>
      <c r="K13" s="23">
        <v>1</v>
      </c>
      <c r="L13" s="66">
        <f>SUM(N13:N15)</f>
        <v>0</v>
      </c>
      <c r="M13" s="4">
        <f t="shared" si="2"/>
        <v>1</v>
      </c>
      <c r="N13" s="15">
        <f t="shared" ref="N13:N24" si="4">(IF(G13&lt;&gt;"",1/3,0)+IF(H13&lt;&gt;"",2/3,0)+IF(I13&lt;&gt;"",1,0))*K$5*20*M13/SUM(M$6:M$25)</f>
        <v>0</v>
      </c>
      <c r="O13" s="4">
        <f t="shared" si="3"/>
        <v>0</v>
      </c>
    </row>
    <row r="14" spans="2:19" ht="15.95" customHeight="1" x14ac:dyDescent="0.25">
      <c r="B14" s="64"/>
      <c r="C14" s="65"/>
      <c r="D14" s="19" t="s">
        <v>29</v>
      </c>
      <c r="E14" s="20"/>
      <c r="F14" s="21"/>
      <c r="G14" s="21"/>
      <c r="H14" s="21"/>
      <c r="I14" s="21"/>
      <c r="J14" s="22" t="str">
        <f t="shared" si="1"/>
        <v>◄</v>
      </c>
      <c r="K14" s="23">
        <v>1</v>
      </c>
      <c r="L14" s="67"/>
      <c r="M14" s="4">
        <f t="shared" si="2"/>
        <v>1</v>
      </c>
      <c r="N14" s="15">
        <f t="shared" si="4"/>
        <v>0</v>
      </c>
      <c r="O14" s="4">
        <f t="shared" si="3"/>
        <v>0</v>
      </c>
    </row>
    <row r="15" spans="2:19" ht="15.95" customHeight="1" x14ac:dyDescent="0.25">
      <c r="B15" s="57"/>
      <c r="C15" s="59"/>
      <c r="D15" s="27" t="s">
        <v>30</v>
      </c>
      <c r="E15" s="25" t="s">
        <v>24</v>
      </c>
      <c r="F15" s="26"/>
      <c r="G15" s="26"/>
      <c r="H15" s="26"/>
      <c r="I15" s="26"/>
      <c r="J15" s="22" t="str">
        <f t="shared" si="1"/>
        <v/>
      </c>
      <c r="K15" s="23">
        <v>1</v>
      </c>
      <c r="L15" s="68"/>
      <c r="M15" s="4">
        <f t="shared" si="2"/>
        <v>0</v>
      </c>
      <c r="N15" s="15">
        <f t="shared" si="4"/>
        <v>0</v>
      </c>
      <c r="O15" s="4">
        <f t="shared" si="3"/>
        <v>1</v>
      </c>
    </row>
    <row r="16" spans="2:19" ht="15.95" customHeight="1" x14ac:dyDescent="0.25">
      <c r="B16" s="23" t="s">
        <v>31</v>
      </c>
      <c r="C16" s="28" t="s">
        <v>32</v>
      </c>
      <c r="D16" s="19" t="s">
        <v>33</v>
      </c>
      <c r="E16" s="20"/>
      <c r="F16" s="21"/>
      <c r="G16" s="21"/>
      <c r="H16" s="21"/>
      <c r="I16" s="21"/>
      <c r="J16" s="22" t="str">
        <f t="shared" si="1"/>
        <v>◄</v>
      </c>
      <c r="K16" s="23">
        <v>1</v>
      </c>
      <c r="L16" s="29">
        <f>N16</f>
        <v>0</v>
      </c>
      <c r="M16" s="4">
        <f t="shared" si="2"/>
        <v>1</v>
      </c>
      <c r="N16" s="15">
        <f t="shared" si="4"/>
        <v>0</v>
      </c>
      <c r="O16" s="4">
        <f t="shared" si="3"/>
        <v>0</v>
      </c>
    </row>
    <row r="17" spans="2:15" x14ac:dyDescent="0.25">
      <c r="B17" s="56" t="s">
        <v>34</v>
      </c>
      <c r="C17" s="58" t="s">
        <v>35</v>
      </c>
      <c r="D17" s="30" t="s">
        <v>36</v>
      </c>
      <c r="E17" s="25" t="s">
        <v>24</v>
      </c>
      <c r="F17" s="26"/>
      <c r="G17" s="26"/>
      <c r="H17" s="26"/>
      <c r="I17" s="26"/>
      <c r="J17" s="22" t="str">
        <f t="shared" si="1"/>
        <v/>
      </c>
      <c r="K17" s="23">
        <v>1</v>
      </c>
      <c r="L17" s="66">
        <f>SUM(N17:N24)</f>
        <v>0</v>
      </c>
      <c r="M17" s="4">
        <f t="shared" si="2"/>
        <v>0</v>
      </c>
      <c r="N17" s="15">
        <f t="shared" si="4"/>
        <v>0</v>
      </c>
      <c r="O17" s="4">
        <f t="shared" si="3"/>
        <v>1</v>
      </c>
    </row>
    <row r="18" spans="2:15" x14ac:dyDescent="0.25">
      <c r="B18" s="64"/>
      <c r="C18" s="65"/>
      <c r="D18" s="19" t="s">
        <v>37</v>
      </c>
      <c r="E18" s="20" t="s">
        <v>24</v>
      </c>
      <c r="F18" s="21"/>
      <c r="G18" s="21"/>
      <c r="H18" s="21"/>
      <c r="I18" s="21"/>
      <c r="J18" s="22" t="str">
        <f t="shared" si="1"/>
        <v/>
      </c>
      <c r="K18" s="23">
        <v>1</v>
      </c>
      <c r="L18" s="67"/>
      <c r="M18" s="4">
        <f t="shared" si="2"/>
        <v>0</v>
      </c>
      <c r="N18" s="15">
        <f t="shared" si="4"/>
        <v>0</v>
      </c>
      <c r="O18" s="4">
        <f t="shared" si="3"/>
        <v>1</v>
      </c>
    </row>
    <row r="19" spans="2:15" ht="25.5" x14ac:dyDescent="0.25">
      <c r="B19" s="64"/>
      <c r="C19" s="65"/>
      <c r="D19" s="24" t="s">
        <v>38</v>
      </c>
      <c r="E19" s="25" t="s">
        <v>24</v>
      </c>
      <c r="F19" s="26"/>
      <c r="G19" s="26"/>
      <c r="H19" s="26"/>
      <c r="I19" s="26"/>
      <c r="J19" s="22" t="str">
        <f t="shared" si="1"/>
        <v/>
      </c>
      <c r="K19" s="23">
        <v>1</v>
      </c>
      <c r="L19" s="67"/>
      <c r="M19" s="4">
        <f t="shared" si="2"/>
        <v>0</v>
      </c>
      <c r="N19" s="15">
        <f t="shared" si="4"/>
        <v>0</v>
      </c>
      <c r="O19" s="4">
        <f t="shared" si="3"/>
        <v>1</v>
      </c>
    </row>
    <row r="20" spans="2:15" ht="15.95" customHeight="1" x14ac:dyDescent="0.25">
      <c r="B20" s="64"/>
      <c r="C20" s="65"/>
      <c r="D20" s="19" t="s">
        <v>39</v>
      </c>
      <c r="E20" s="20"/>
      <c r="F20" s="21"/>
      <c r="G20" s="21"/>
      <c r="H20" s="21"/>
      <c r="I20" s="21"/>
      <c r="J20" s="22" t="str">
        <f t="shared" si="1"/>
        <v>◄</v>
      </c>
      <c r="K20" s="23">
        <v>1</v>
      </c>
      <c r="L20" s="67"/>
      <c r="M20" s="4">
        <f t="shared" si="2"/>
        <v>1</v>
      </c>
      <c r="N20" s="15">
        <f t="shared" si="4"/>
        <v>0</v>
      </c>
      <c r="O20" s="4">
        <f t="shared" si="3"/>
        <v>0</v>
      </c>
    </row>
    <row r="21" spans="2:15" ht="15.95" customHeight="1" x14ac:dyDescent="0.25">
      <c r="B21" s="64"/>
      <c r="C21" s="65"/>
      <c r="D21" s="24" t="s">
        <v>40</v>
      </c>
      <c r="E21" s="25" t="s">
        <v>24</v>
      </c>
      <c r="F21" s="26"/>
      <c r="G21" s="26"/>
      <c r="H21" s="26"/>
      <c r="I21" s="26"/>
      <c r="J21" s="22" t="str">
        <f t="shared" si="1"/>
        <v/>
      </c>
      <c r="K21" s="23">
        <v>1</v>
      </c>
      <c r="L21" s="67"/>
      <c r="M21" s="4">
        <f t="shared" si="2"/>
        <v>0</v>
      </c>
      <c r="N21" s="15">
        <f t="shared" si="4"/>
        <v>0</v>
      </c>
      <c r="O21" s="4">
        <f t="shared" si="3"/>
        <v>1</v>
      </c>
    </row>
    <row r="22" spans="2:15" ht="15.95" customHeight="1" x14ac:dyDescent="0.25">
      <c r="B22" s="64"/>
      <c r="C22" s="65"/>
      <c r="D22" s="19" t="s">
        <v>41</v>
      </c>
      <c r="E22" s="20" t="s">
        <v>24</v>
      </c>
      <c r="F22" s="21"/>
      <c r="G22" s="21"/>
      <c r="H22" s="21"/>
      <c r="I22" s="21"/>
      <c r="J22" s="22" t="str">
        <f t="shared" si="1"/>
        <v/>
      </c>
      <c r="K22" s="23">
        <v>1</v>
      </c>
      <c r="L22" s="67"/>
      <c r="M22" s="4">
        <f t="shared" si="2"/>
        <v>0</v>
      </c>
      <c r="N22" s="15">
        <f t="shared" si="4"/>
        <v>0</v>
      </c>
      <c r="O22" s="4">
        <f t="shared" si="3"/>
        <v>1</v>
      </c>
    </row>
    <row r="23" spans="2:15" ht="15.95" customHeight="1" x14ac:dyDescent="0.25">
      <c r="B23" s="64"/>
      <c r="C23" s="65"/>
      <c r="D23" s="24" t="s">
        <v>42</v>
      </c>
      <c r="E23" s="25" t="s">
        <v>24</v>
      </c>
      <c r="F23" s="26"/>
      <c r="G23" s="26"/>
      <c r="H23" s="26"/>
      <c r="I23" s="26"/>
      <c r="J23" s="22" t="str">
        <f t="shared" si="1"/>
        <v/>
      </c>
      <c r="K23" s="23">
        <v>1</v>
      </c>
      <c r="L23" s="67"/>
      <c r="M23" s="4">
        <f t="shared" si="2"/>
        <v>0</v>
      </c>
      <c r="N23" s="15">
        <f t="shared" si="4"/>
        <v>0</v>
      </c>
      <c r="O23" s="4">
        <f t="shared" si="3"/>
        <v>1</v>
      </c>
    </row>
    <row r="24" spans="2:15" ht="15.95" customHeight="1" x14ac:dyDescent="0.25">
      <c r="B24" s="57"/>
      <c r="C24" s="59"/>
      <c r="D24" s="19" t="s">
        <v>43</v>
      </c>
      <c r="E24" s="20" t="s">
        <v>24</v>
      </c>
      <c r="F24" s="21"/>
      <c r="G24" s="21"/>
      <c r="H24" s="21"/>
      <c r="I24" s="21"/>
      <c r="J24" s="22" t="str">
        <f t="shared" si="1"/>
        <v/>
      </c>
      <c r="K24" s="23">
        <v>1</v>
      </c>
      <c r="L24" s="68"/>
      <c r="M24" s="4">
        <f t="shared" si="2"/>
        <v>0</v>
      </c>
      <c r="N24" s="15">
        <f t="shared" si="4"/>
        <v>0</v>
      </c>
      <c r="O24" s="4">
        <f t="shared" si="3"/>
        <v>1</v>
      </c>
    </row>
    <row r="25" spans="2:15" ht="25.5" x14ac:dyDescent="0.25">
      <c r="B25" s="31" t="s">
        <v>44</v>
      </c>
      <c r="C25" s="32" t="s">
        <v>45</v>
      </c>
      <c r="D25" s="27" t="s">
        <v>46</v>
      </c>
      <c r="E25" s="25"/>
      <c r="F25" s="26"/>
      <c r="G25" s="26"/>
      <c r="H25" s="26"/>
      <c r="I25" s="26"/>
      <c r="J25" s="22" t="str">
        <f t="shared" si="1"/>
        <v>◄</v>
      </c>
      <c r="K25" s="23">
        <v>1</v>
      </c>
      <c r="L25" s="29">
        <f>N25</f>
        <v>0</v>
      </c>
      <c r="M25" s="4">
        <f t="shared" si="2"/>
        <v>1</v>
      </c>
      <c r="N25" s="15">
        <f>(IF(G25&lt;&gt;"",1/3,0)+IF(H25&lt;&gt;"",2/3,0)+IF(I25&lt;&gt;"",1,0))*K$5*20*M25/SUM(M$6:M$25)</f>
        <v>0</v>
      </c>
      <c r="O25" s="4">
        <f t="shared" si="3"/>
        <v>0</v>
      </c>
    </row>
    <row r="26" spans="2:15" x14ac:dyDescent="0.25">
      <c r="B26" s="53" t="s">
        <v>47</v>
      </c>
      <c r="C26" s="54"/>
      <c r="D26" s="55"/>
      <c r="E26" s="53"/>
      <c r="F26" s="53"/>
      <c r="G26" s="53"/>
      <c r="H26" s="53"/>
      <c r="I26" s="53"/>
      <c r="J26" s="22"/>
      <c r="K26" s="17">
        <v>0.4</v>
      </c>
      <c r="L26" s="18">
        <f>SUM(L27:L31)</f>
        <v>0</v>
      </c>
      <c r="M26" s="4">
        <f>SUM(M27:M31)</f>
        <v>4</v>
      </c>
    </row>
    <row r="27" spans="2:15" x14ac:dyDescent="0.25">
      <c r="B27" s="23" t="s">
        <v>48</v>
      </c>
      <c r="C27" s="33" t="s">
        <v>49</v>
      </c>
      <c r="D27" s="19" t="s">
        <v>50</v>
      </c>
      <c r="E27" s="34"/>
      <c r="F27" s="35"/>
      <c r="G27" s="35"/>
      <c r="H27" s="35"/>
      <c r="I27" s="35"/>
      <c r="J27" s="22" t="str">
        <f t="shared" si="1"/>
        <v>◄</v>
      </c>
      <c r="K27" s="23">
        <v>1</v>
      </c>
      <c r="L27" s="29">
        <f>SUM(N27:N27)</f>
        <v>0</v>
      </c>
      <c r="M27" s="4">
        <f t="shared" si="2"/>
        <v>1</v>
      </c>
      <c r="N27" s="15">
        <f>(IF(G27&lt;&gt;"",1/3,0)+IF(H27&lt;&gt;"",2/3,0)+IF(I27&lt;&gt;"",1,0))*K$26*20*M27/SUM(M$27:M$31)</f>
        <v>0</v>
      </c>
      <c r="O27" s="4">
        <f t="shared" si="3"/>
        <v>0</v>
      </c>
    </row>
    <row r="28" spans="2:15" ht="25.5" x14ac:dyDescent="0.25">
      <c r="B28" s="23" t="s">
        <v>51</v>
      </c>
      <c r="C28" s="33" t="s">
        <v>52</v>
      </c>
      <c r="D28" s="24" t="s">
        <v>53</v>
      </c>
      <c r="E28" s="36"/>
      <c r="F28" s="37"/>
      <c r="G28" s="37"/>
      <c r="H28" s="37"/>
      <c r="I28" s="37"/>
      <c r="J28" s="22" t="str">
        <f t="shared" si="1"/>
        <v>◄</v>
      </c>
      <c r="K28" s="23">
        <v>1</v>
      </c>
      <c r="L28" s="29">
        <f>SUM(N28:N28)</f>
        <v>0</v>
      </c>
      <c r="M28" s="4">
        <f t="shared" si="2"/>
        <v>1</v>
      </c>
      <c r="N28" s="15">
        <f>(IF(G28&lt;&gt;"",1/3,0)+IF(H28&lt;&gt;"",2/3,0)+IF(I28&lt;&gt;"",1,0))*K$26*20*M28/SUM(M$27:M$31)</f>
        <v>0</v>
      </c>
      <c r="O28" s="4">
        <f t="shared" si="3"/>
        <v>0</v>
      </c>
    </row>
    <row r="29" spans="2:15" x14ac:dyDescent="0.25">
      <c r="B29" s="23" t="s">
        <v>54</v>
      </c>
      <c r="C29" s="33" t="s">
        <v>55</v>
      </c>
      <c r="D29" s="19" t="s">
        <v>56</v>
      </c>
      <c r="E29" s="34"/>
      <c r="F29" s="35"/>
      <c r="G29" s="35"/>
      <c r="H29" s="35"/>
      <c r="I29" s="35"/>
      <c r="J29" s="22" t="str">
        <f t="shared" si="1"/>
        <v>◄</v>
      </c>
      <c r="K29" s="23">
        <v>1</v>
      </c>
      <c r="L29" s="29">
        <f>SUM(N29:N29)</f>
        <v>0</v>
      </c>
      <c r="M29" s="4">
        <f t="shared" si="2"/>
        <v>1</v>
      </c>
      <c r="N29" s="15">
        <f>(IF(G29&lt;&gt;"",1/3,0)+IF(H29&lt;&gt;"",2/3,0)+IF(I29&lt;&gt;"",1,0))*K$26*20*M29/SUM(M$27:M$31)</f>
        <v>0</v>
      </c>
      <c r="O29" s="4">
        <f t="shared" si="3"/>
        <v>0</v>
      </c>
    </row>
    <row r="30" spans="2:15" ht="25.5" x14ac:dyDescent="0.25">
      <c r="B30" s="56" t="s">
        <v>57</v>
      </c>
      <c r="C30" s="58" t="s">
        <v>58</v>
      </c>
      <c r="D30" s="24" t="s">
        <v>59</v>
      </c>
      <c r="E30" s="36"/>
      <c r="F30" s="37"/>
      <c r="G30" s="37"/>
      <c r="H30" s="37"/>
      <c r="I30" s="37"/>
      <c r="J30" s="22" t="str">
        <f t="shared" si="1"/>
        <v>◄</v>
      </c>
      <c r="K30" s="23">
        <v>1</v>
      </c>
      <c r="L30" s="29">
        <f>SUM(N30)</f>
        <v>0</v>
      </c>
      <c r="M30" s="4">
        <f t="shared" si="2"/>
        <v>1</v>
      </c>
      <c r="N30" s="15">
        <f>(IF(G30&lt;&gt;"",1/3,0)+IF(H30&lt;&gt;"",2/3,0)+IF(I30&lt;&gt;"",1,0))*K$26*20*M30/SUM(M$27:M$31)</f>
        <v>0</v>
      </c>
      <c r="O30" s="4">
        <f t="shared" si="3"/>
        <v>0</v>
      </c>
    </row>
    <row r="31" spans="2:15" ht="15" customHeight="1" x14ac:dyDescent="0.25">
      <c r="B31" s="57"/>
      <c r="C31" s="59"/>
      <c r="D31" s="19" t="s">
        <v>60</v>
      </c>
      <c r="E31" s="34" t="s">
        <v>24</v>
      </c>
      <c r="F31" s="35"/>
      <c r="G31" s="35"/>
      <c r="H31" s="35"/>
      <c r="I31" s="35"/>
      <c r="J31" s="22" t="str">
        <f t="shared" si="1"/>
        <v/>
      </c>
      <c r="K31" s="23">
        <v>1</v>
      </c>
      <c r="L31" s="29">
        <f>SUM(N31:N31)</f>
        <v>0</v>
      </c>
      <c r="M31" s="4">
        <f t="shared" si="2"/>
        <v>0</v>
      </c>
      <c r="N31" s="15">
        <f>(IF(G31&lt;&gt;"",1/3,0)+IF(H31&lt;&gt;"",2/3,0)+IF(I31&lt;&gt;"",1,0))*K$26*20*M31/SUM(M$27:M$31)</f>
        <v>0</v>
      </c>
      <c r="O31" s="4">
        <f t="shared" si="3"/>
        <v>1</v>
      </c>
    </row>
    <row r="32" spans="2:15" x14ac:dyDescent="0.25">
      <c r="K32" s="39">
        <f>SUM(K5+K26)</f>
        <v>1</v>
      </c>
      <c r="O32" s="4">
        <f>SUM(O6:O31)</f>
        <v>10</v>
      </c>
    </row>
    <row r="33" spans="1:19" x14ac:dyDescent="0.25">
      <c r="D33" s="41" t="s">
        <v>61</v>
      </c>
      <c r="E33" s="42"/>
      <c r="F33" s="60">
        <f>M5/SUM(K6:K25)</f>
        <v>0.55000000000000004</v>
      </c>
      <c r="G33" s="60"/>
      <c r="H33" s="60"/>
      <c r="I33" s="60"/>
    </row>
    <row r="34" spans="1:19" x14ac:dyDescent="0.25">
      <c r="D34" s="41" t="s">
        <v>62</v>
      </c>
      <c r="E34" s="42"/>
      <c r="F34" s="60">
        <f>M26/SUM(K27:K31)</f>
        <v>0.8</v>
      </c>
      <c r="G34" s="60"/>
      <c r="H34" s="60"/>
      <c r="I34" s="60"/>
    </row>
    <row r="35" spans="1:19" s="14" customFormat="1" ht="27.95" customHeight="1" thickBot="1" x14ac:dyDescent="0.3">
      <c r="A35"/>
      <c r="B35"/>
      <c r="C35" s="38"/>
      <c r="D35" s="43" t="s">
        <v>63</v>
      </c>
      <c r="E35"/>
      <c r="F35" s="61" t="str">
        <f>IF(OR(F33&lt;0.5,F34&lt;0.5),"Tx&lt;50",IF(O32&lt;&gt;25,"Erreur",(L5+L26)))</f>
        <v>Erreur</v>
      </c>
      <c r="G35" s="61"/>
      <c r="H35" s="62" t="s">
        <v>64</v>
      </c>
      <c r="I35" s="63"/>
      <c r="K35" s="40"/>
      <c r="L35" s="40"/>
      <c r="M35" s="4"/>
      <c r="N35" s="15"/>
      <c r="O35" s="4"/>
      <c r="P35" s="16"/>
      <c r="Q35" s="16"/>
      <c r="R35" s="16"/>
      <c r="S35" s="16"/>
    </row>
    <row r="36" spans="1:19" s="14" customFormat="1" ht="24" customHeight="1" thickBot="1" x14ac:dyDescent="0.3">
      <c r="A36"/>
      <c r="B36" s="3"/>
      <c r="C36" s="44"/>
      <c r="D36" s="45" t="s">
        <v>65</v>
      </c>
      <c r="E36" s="46"/>
      <c r="F36" s="48"/>
      <c r="G36" s="48"/>
      <c r="H36" s="49" t="s">
        <v>64</v>
      </c>
      <c r="I36" s="49"/>
      <c r="K36" s="40"/>
      <c r="L36" s="40"/>
      <c r="M36" s="4"/>
      <c r="N36" s="15"/>
      <c r="O36" s="4"/>
      <c r="P36" s="16"/>
      <c r="Q36" s="16"/>
      <c r="R36" s="16"/>
      <c r="S36" s="16"/>
    </row>
    <row r="37" spans="1:19" s="14" customFormat="1" ht="24" customHeight="1" thickBot="1" x14ac:dyDescent="0.3">
      <c r="A37"/>
      <c r="B37" s="3"/>
      <c r="C37" s="44"/>
      <c r="D37" s="47" t="s">
        <v>66</v>
      </c>
      <c r="E37" s="42"/>
      <c r="F37" s="50">
        <f>F36*4</f>
        <v>0</v>
      </c>
      <c r="G37" s="50"/>
      <c r="H37" s="51" t="s">
        <v>67</v>
      </c>
      <c r="I37" s="51"/>
      <c r="K37" s="40"/>
      <c r="L37" s="40"/>
      <c r="M37" s="4"/>
      <c r="N37" s="15"/>
      <c r="O37" s="4"/>
      <c r="P37" s="16"/>
      <c r="Q37" s="16"/>
      <c r="R37" s="16"/>
      <c r="S37" s="16"/>
    </row>
    <row r="38" spans="1:19" s="14" customFormat="1" x14ac:dyDescent="0.25">
      <c r="A38"/>
      <c r="B38" s="52" t="s">
        <v>68</v>
      </c>
      <c r="C38" s="52"/>
      <c r="D38" s="52"/>
      <c r="E38" s="52"/>
      <c r="F38" s="52"/>
      <c r="G38" s="52"/>
      <c r="H38" s="52"/>
      <c r="I38" s="52"/>
      <c r="K38" s="40"/>
      <c r="L38" s="40"/>
      <c r="M38" s="4"/>
      <c r="N38" s="15"/>
      <c r="O38" s="4"/>
      <c r="P38" s="16"/>
      <c r="Q38" s="16"/>
      <c r="R38" s="16"/>
      <c r="S38" s="16"/>
    </row>
  </sheetData>
  <mergeCells count="31">
    <mergeCell ref="E1:L1"/>
    <mergeCell ref="E2:L2"/>
    <mergeCell ref="B4:C4"/>
    <mergeCell ref="B5:I5"/>
    <mergeCell ref="B6:B8"/>
    <mergeCell ref="C6:C8"/>
    <mergeCell ref="L6:L8"/>
    <mergeCell ref="B9:B10"/>
    <mergeCell ref="C9:C10"/>
    <mergeCell ref="L9:L10"/>
    <mergeCell ref="B11:B12"/>
    <mergeCell ref="C11:C12"/>
    <mergeCell ref="L11:L12"/>
    <mergeCell ref="F35:G35"/>
    <mergeCell ref="H35:I35"/>
    <mergeCell ref="B13:B15"/>
    <mergeCell ref="C13:C15"/>
    <mergeCell ref="L13:L15"/>
    <mergeCell ref="B17:B24"/>
    <mergeCell ref="C17:C24"/>
    <mergeCell ref="L17:L24"/>
    <mergeCell ref="B26:I26"/>
    <mergeCell ref="B30:B31"/>
    <mergeCell ref="C30:C31"/>
    <mergeCell ref="F33:I33"/>
    <mergeCell ref="F34:I34"/>
    <mergeCell ref="F36:G36"/>
    <mergeCell ref="H36:I36"/>
    <mergeCell ref="F37:G37"/>
    <mergeCell ref="H37:I37"/>
    <mergeCell ref="B38:I38"/>
  </mergeCell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EP1 option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christophe.tomczak</dc:creator>
  <cp:lastModifiedBy>christophe.tomczak</cp:lastModifiedBy>
  <dcterms:created xsi:type="dcterms:W3CDTF">2022-06-10T20:35:07Z</dcterms:created>
  <dcterms:modified xsi:type="dcterms:W3CDTF">2022-06-10T20:37:07Z</dcterms:modified>
</cp:coreProperties>
</file>